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5017adaa3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одажи" sheetId="1" r:id="Ra44af35c8b094210"/>
    <x:sheet xmlns:r="http://schemas.openxmlformats.org/officeDocument/2006/relationships" name="Исходники" sheetId="2" r:id="R2cb60974fc944f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0%"/>
    <x:numFmt numFmtId="202" formatCode="0.0%"/>
  </x:numFmts>
  <x:fonts count="5">
    <x:font>
      <x:sz val="11"/>
      <x:name val="Carlito"/>
    </x:font>
    <x:font>
      <x:sz val="11"/>
      <x:color rgb="FF24231F"/>
      <x:name val="Arial"/>
    </x:font>
    <x:font>
      <x:sz val="16"/>
      <x:color rgb="FF24231F"/>
      <x:name val="Arial"/>
    </x:font>
    <x:font>
      <x:b/>
      <x:sz val="11"/>
      <x:color rgb="FFFFFFFF"/>
      <x:name val="Arial"/>
    </x:font>
    <x:font>
      <x:i/>
      <x:sz val="10"/>
      <x:color rgb="FF24231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F5D9E"/>
      </x:patternFill>
    </x:fill>
    <x:fill>
      <x:patternFill patternType="solid">
        <x:fgColor rgb="FFFFF2CE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9a43899aa4d6e" /><Relationship Type="http://schemas.openxmlformats.org/officeDocument/2006/relationships/theme" Target="/xl/theme/theme1.xml" Id="Rf7e5d5aca68848d8" /><Relationship Type="http://schemas.openxmlformats.org/officeDocument/2006/relationships/sharedStrings" Target="/xl/sharedStrings.xml" Id="Rf9f2dbfdc06a4e32" /><Relationship Type="http://schemas.openxmlformats.org/officeDocument/2006/relationships/worksheet" Target="/xl/worksheets/sheet1.xml" Id="Ra44af35c8b094210" /><Relationship Type="http://schemas.openxmlformats.org/officeDocument/2006/relationships/worksheet" Target="/xl/worksheets/sheet2.xml" Id="R2cb60974fc944f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3" hidden="0" customWidth="1"/>
    <x:col min="6" max="6" width="13" hidden="0" customWidth="1"/>
    <x:col min="7" max="7" width="22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2" t="str">
        <x:v>Продажи «Маяка»: исправленная версия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42" customHeight="1">
      <x:c r="A4" s="12" t="str">
        <x:v>Выручка, ₽</x:v>
      </x:c>
      <x:c r="B4" s="12" t="str">
        <x:v>Себест., ₽</x:v>
      </x:c>
      <x:c r="C4" s="12" t="str">
        <x:v>Вал. прибыль, ₽</x:v>
      </x:c>
      <x:c r="D4" s="12" t="str">
        <x:v>Маржа</x:v>
      </x:c>
      <x:c r="E4" s="12" t="str">
        <x:v>Единиц</x:v>
      </x:c>
      <x:c r="F4" s="12" t="str">
        <x:v>Строк</x:v>
      </x:c>
      <x:c r="G4" s="12" t="str">
        <x:v>Заказов</x:v>
      </x:c>
      <x:c r="H4" s="1"/>
      <x:c r="I4" s="1"/>
      <x:c r="J4" s="1"/>
      <x:c r="K4" s="1"/>
      <x:c r="L4" s="1"/>
    </x:row>
    <x:row r="5" ht="34" customHeight="1">
      <x:c r="A5" s="7" t="n">
        <x:f>IF(COUNT(H10:H16)=7,SUM(H10:H16),"Нет данных")</x:f>
        <x:v>1510</x:v>
      </x:c>
      <x:c r="B5" s="7" t="n">
        <x:f>IF(COUNT(I10:I16)=7,SUM(I10:I16),"Нет данных")</x:f>
        <x:v>1020</x:v>
      </x:c>
      <x:c r="C5" s="7" t="n">
        <x:f>IF(AND(ISNUMBER(A5),ISNUMBER(B5)),A5-B5,"Нет данных")</x:f>
        <x:v>490</x:v>
      </x:c>
      <x:c r="D5" s="8" t="n">
        <x:f>IF(AND(ISNUMBER(C5),ISNUMBER(A5)),IF(A5=0,"Не применимо",C5/A5),"Нет данных")</x:f>
        <x:v>0.32450331125827814</x:v>
      </x:c>
      <x:c r="E5" s="7" t="n">
        <x:f>SUM(E10:E16)</x:f>
        <x:v>15</x:v>
      </x:c>
      <x:c r="F5" s="7" t="n">
        <x:f>COUNTA(B10:B16)</x:f>
        <x:v>7</x:v>
      </x:c>
      <x:c r="G5" s="7" t="n">
        <x:f>SUM(L10:L16)</x:f>
        <x:v>6</x:v>
      </x:c>
      <x:c r="H5" s="1"/>
      <x:c r="I5" s="1"/>
      <x:c r="J5" s="1"/>
      <x:c r="K5" s="1"/>
      <x:c r="L5" s="1"/>
    </x:row>
    <x:row r="6" ht="24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24" customHeight="1">
      <x:c r="A7" s="9" t="str">
        <x:v>Все строки вымышлены. E:G — исходные числа. H:L — формулы. Цена L4 исправлена на 180 ₽.</x:v>
      </x:c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24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42" customHeight="1">
      <x:c r="A9" s="12" t="str">
        <x:v>order_id</x:v>
      </x:c>
      <x:c r="B9" s="12" t="str">
        <x:v>line_id</x:v>
      </x:c>
      <x:c r="C9" s="12" t="str">
        <x:v>branch</x:v>
      </x:c>
      <x:c r="D9" s="12" t="str">
        <x:v>channel</x:v>
      </x:c>
      <x:c r="E9" s="12" t="str">
        <x:v>qty</x:v>
      </x:c>
      <x:c r="F9" s="12" t="str">
        <x:v>price, ₽</x:v>
      </x:c>
      <x:c r="G9" s="12" t="str">
        <x:v>cost, ₽</x:v>
      </x:c>
      <x:c r="H9" s="12" t="str">
        <x:v>revenue, ₽</x:v>
      </x:c>
      <x:c r="I9" s="12" t="str">
        <x:v>COGS, ₽</x:v>
      </x:c>
      <x:c r="J9" s="12" t="str">
        <x:v>profit, ₽</x:v>
      </x:c>
      <x:c r="K9" s="12" t="str">
        <x:v>margin</x:v>
      </x:c>
      <x:c r="L9" s="12" t="str">
        <x:v>Первый заказ</x:v>
      </x:c>
    </x:row>
    <x:row r="10" ht="24" customHeight="1">
      <x:c r="A10" s="1" t="str">
        <x:v>O1</x:v>
      </x:c>
      <x:c r="B10" s="1" t="str">
        <x:v>L1</x:v>
      </x:c>
      <x:c r="C10" s="1" t="str">
        <x:v>West</x:v>
      </x:c>
      <x:c r="D10" s="1" t="str">
        <x:v>Retail</x:v>
      </x:c>
      <x:c r="E10" s="10" t="n">
        <x:v>2</x:v>
      </x:c>
      <x:c r="F10" s="11" t="n">
        <x:v>100</x:v>
      </x:c>
      <x:c r="G10" s="11" t="n">
        <x:v>60</x:v>
      </x:c>
      <x:c r="H10" s="7" t="n">
        <x:f>IF(AND(ISNUMBER(E10),ISNUMBER(F10)),E10*F10,"Нет цены")</x:f>
        <x:v>200</x:v>
      </x:c>
      <x:c r="I10" s="7" t="n">
        <x:f>IF(AND(ISNUMBER(E10),ISNUMBER(G10)),E10*G10,"Нет затрат")</x:f>
        <x:v>120</x:v>
      </x:c>
      <x:c r="J10" s="7" t="n">
        <x:f>IF(AND(ISNUMBER(H10),ISNUMBER(I10)),H10-I10,"Нет данных")</x:f>
        <x:v>80</x:v>
      </x:c>
      <x:c r="K10" s="8" t="n">
        <x:f>IF(ISNUMBER(H10),IF(H10=0,"Не применимо",J10/H10),"Нет данных")</x:f>
        <x:v>0.4</x:v>
      </x:c>
      <x:c r="L10" s="1" t="n">
        <x:f>IF(COUNTIFS($A$10:A10,A10)=1,1,0)</x:f>
        <x:v>1</x:v>
      </x:c>
    </x:row>
    <x:row r="11" ht="24" customHeight="1">
      <x:c r="A11" s="1" t="str">
        <x:v>O1</x:v>
      </x:c>
      <x:c r="B11" s="1" t="str">
        <x:v>L2</x:v>
      </x:c>
      <x:c r="C11" s="1" t="str">
        <x:v>West</x:v>
      </x:c>
      <x:c r="D11" s="1" t="str">
        <x:v>Retail</x:v>
      </x:c>
      <x:c r="E11" s="10" t="n">
        <x:v>1</x:v>
      </x:c>
      <x:c r="F11" s="11" t="n">
        <x:v>50</x:v>
      </x:c>
      <x:c r="G11" s="11" t="n">
        <x:v>30</x:v>
      </x:c>
      <x:c r="H11" s="7" t="n">
        <x:f>IF(AND(ISNUMBER(E11),ISNUMBER(F11)),E11*F11,"Нет цены")</x:f>
        <x:v>50</x:v>
      </x:c>
      <x:c r="I11" s="7" t="n">
        <x:f>IF(AND(ISNUMBER(E11),ISNUMBER(G11)),E11*G11,"Нет затрат")</x:f>
        <x:v>30</x:v>
      </x:c>
      <x:c r="J11" s="7" t="n">
        <x:f>IF(AND(ISNUMBER(H11),ISNUMBER(I11)),H11-I11,"Нет данных")</x:f>
        <x:v>20</x:v>
      </x:c>
      <x:c r="K11" s="8" t="n">
        <x:f>IF(ISNUMBER(H11),IF(H11=0,"Не применимо",J11/H11),"Нет данных")</x:f>
        <x:v>0.4</x:v>
      </x:c>
      <x:c r="L11" s="1" t="n">
        <x:f>IF(COUNTIFS($A$10:A11,A11)=1,1,0)</x:f>
        <x:v>0</x:v>
      </x:c>
    </x:row>
    <x:row r="12" ht="24" customHeight="1">
      <x:c r="A12" s="1" t="str">
        <x:v>O2</x:v>
      </x:c>
      <x:c r="B12" s="1" t="str">
        <x:v>L3</x:v>
      </x:c>
      <x:c r="C12" s="1" t="str">
        <x:v>East</x:v>
      </x:c>
      <x:c r="D12" s="1" t="str">
        <x:v>Online</x:v>
      </x:c>
      <x:c r="E12" s="10" t="n">
        <x:v>3</x:v>
      </x:c>
      <x:c r="F12" s="11" t="n">
        <x:v>100</x:v>
      </x:c>
      <x:c r="G12" s="11" t="n">
        <x:v>60</x:v>
      </x:c>
      <x:c r="H12" s="7" t="n">
        <x:f>IF(AND(ISNUMBER(E12),ISNUMBER(F12)),E12*F12,"Нет цены")</x:f>
        <x:v>300</x:v>
      </x:c>
      <x:c r="I12" s="7" t="n">
        <x:f>IF(AND(ISNUMBER(E12),ISNUMBER(G12)),E12*G12,"Нет затрат")</x:f>
        <x:v>180</x:v>
      </x:c>
      <x:c r="J12" s="7" t="n">
        <x:f>IF(AND(ISNUMBER(H12),ISNUMBER(I12)),H12-I12,"Нет данных")</x:f>
        <x:v>120</x:v>
      </x:c>
      <x:c r="K12" s="8" t="n">
        <x:f>IF(ISNUMBER(H12),IF(H12=0,"Не применимо",J12/H12),"Нет данных")</x:f>
        <x:v>0.4</x:v>
      </x:c>
      <x:c r="L12" s="1" t="n">
        <x:f>IF(COUNTIFS($A$10:A12,A12)=1,1,0)</x:f>
        <x:v>1</x:v>
      </x:c>
    </x:row>
    <x:row r="13" ht="24" customHeight="1">
      <x:c r="A13" s="1" t="str">
        <x:v>O3</x:v>
      </x:c>
      <x:c r="B13" s="1" t="str">
        <x:v>L4</x:v>
      </x:c>
      <x:c r="C13" s="1" t="str">
        <x:v>East</x:v>
      </x:c>
      <x:c r="D13" s="1" t="str">
        <x:v>Retail</x:v>
      </x:c>
      <x:c r="E13" s="10" t="n">
        <x:v>2</x:v>
      </x:c>
      <x:c r="F13" s="11" t="n">
        <x:v>180</x:v>
      </x:c>
      <x:c r="G13" s="11" t="n">
        <x:v>150</x:v>
      </x:c>
      <x:c r="H13" s="7" t="n">
        <x:f>IF(AND(ISNUMBER(E13),ISNUMBER(F13)),E13*F13,"Нет цены")</x:f>
        <x:v>360</x:v>
      </x:c>
      <x:c r="I13" s="7" t="n">
        <x:f>IF(AND(ISNUMBER(E13),ISNUMBER(G13)),E13*G13,"Нет затрат")</x:f>
        <x:v>300</x:v>
      </x:c>
      <x:c r="J13" s="7" t="n">
        <x:f>IF(AND(ISNUMBER(H13),ISNUMBER(I13)),H13-I13,"Нет данных")</x:f>
        <x:v>60</x:v>
      </x:c>
      <x:c r="K13" s="8" t="n">
        <x:f>IF(ISNUMBER(H13),IF(H13=0,"Не применимо",J13/H13),"Нет данных")</x:f>
        <x:v>0.16666666666666666</x:v>
      </x:c>
      <x:c r="L13" s="1" t="n">
        <x:f>IF(COUNTIFS($A$10:A13,A13)=1,1,0)</x:f>
        <x:v>1</x:v>
      </x:c>
    </x:row>
    <x:row r="14" ht="24" customHeight="1">
      <x:c r="A14" s="1" t="str">
        <x:v>O4</x:v>
      </x:c>
      <x:c r="B14" s="1" t="str">
        <x:v>L5</x:v>
      </x:c>
      <x:c r="C14" s="1" t="str">
        <x:v>West</x:v>
      </x:c>
      <x:c r="D14" s="1" t="str">
        <x:v>Online</x:v>
      </x:c>
      <x:c r="E14" s="10" t="n">
        <x:v>1</x:v>
      </x:c>
      <x:c r="F14" s="11" t="n">
        <x:v>200</x:v>
      </x:c>
      <x:c r="G14" s="11" t="n">
        <x:v>150</x:v>
      </x:c>
      <x:c r="H14" s="7" t="n">
        <x:f>IF(AND(ISNUMBER(E14),ISNUMBER(F14)),E14*F14,"Нет цены")</x:f>
        <x:v>200</x:v>
      </x:c>
      <x:c r="I14" s="7" t="n">
        <x:f>IF(AND(ISNUMBER(E14),ISNUMBER(G14)),E14*G14,"Нет затрат")</x:f>
        <x:v>150</x:v>
      </x:c>
      <x:c r="J14" s="7" t="n">
        <x:f>IF(AND(ISNUMBER(H14),ISNUMBER(I14)),H14-I14,"Нет данных")</x:f>
        <x:v>50</x:v>
      </x:c>
      <x:c r="K14" s="8" t="n">
        <x:f>IF(ISNUMBER(H14),IF(H14=0,"Не применимо",J14/H14),"Нет данных")</x:f>
        <x:v>0.25</x:v>
      </x:c>
      <x:c r="L14" s="1" t="n">
        <x:f>IF(COUNTIFS($A$10:A14,A14)=1,1,0)</x:f>
        <x:v>1</x:v>
      </x:c>
    </x:row>
    <x:row r="15" ht="24" customHeight="1">
      <x:c r="A15" s="1" t="str">
        <x:v>O5</x:v>
      </x:c>
      <x:c r="B15" s="1" t="str">
        <x:v>L6</x:v>
      </x:c>
      <x:c r="C15" s="1" t="str">
        <x:v>East</x:v>
      </x:c>
      <x:c r="D15" s="1" t="str">
        <x:v>Online</x:v>
      </x:c>
      <x:c r="E15" s="10" t="n">
        <x:v>4</x:v>
      </x:c>
      <x:c r="F15" s="11" t="n">
        <x:v>50</x:v>
      </x:c>
      <x:c r="G15" s="11" t="n">
        <x:v>30</x:v>
      </x:c>
      <x:c r="H15" s="7" t="n">
        <x:f>IF(AND(ISNUMBER(E15),ISNUMBER(F15)),E15*F15,"Нет цены")</x:f>
        <x:v>200</x:v>
      </x:c>
      <x:c r="I15" s="7" t="n">
        <x:f>IF(AND(ISNUMBER(E15),ISNUMBER(G15)),E15*G15,"Нет затрат")</x:f>
        <x:v>120</x:v>
      </x:c>
      <x:c r="J15" s="7" t="n">
        <x:f>IF(AND(ISNUMBER(H15),ISNUMBER(I15)),H15-I15,"Нет данных")</x:f>
        <x:v>80</x:v>
      </x:c>
      <x:c r="K15" s="8" t="n">
        <x:f>IF(ISNUMBER(H15),IF(H15=0,"Не применимо",J15/H15),"Нет данных")</x:f>
        <x:v>0.4</x:v>
      </x:c>
      <x:c r="L15" s="1" t="n">
        <x:f>IF(COUNTIFS($A$10:A15,A15)=1,1,0)</x:f>
        <x:v>1</x:v>
      </x:c>
    </x:row>
    <x:row r="16" ht="24" customHeight="1">
      <x:c r="A16" s="1" t="str">
        <x:v>O6</x:v>
      </x:c>
      <x:c r="B16" s="1" t="str">
        <x:v>L7</x:v>
      </x:c>
      <x:c r="C16" s="1" t="str">
        <x:v>West</x:v>
      </x:c>
      <x:c r="D16" s="1" t="str">
        <x:v>Retail</x:v>
      </x:c>
      <x:c r="E16" s="10" t="n">
        <x:v>2</x:v>
      </x:c>
      <x:c r="F16" s="11" t="n">
        <x:v>100</x:v>
      </x:c>
      <x:c r="G16" s="11" t="n">
        <x:v>60</x:v>
      </x:c>
      <x:c r="H16" s="7" t="n">
        <x:f>IF(AND(ISNUMBER(E16),ISNUMBER(F16)),E16*F16,"Нет цены")</x:f>
        <x:v>200</x:v>
      </x:c>
      <x:c r="I16" s="7" t="n">
        <x:f>IF(AND(ISNUMBER(E16),ISNUMBER(G16)),E16*G16,"Нет затрат")</x:f>
        <x:v>120</x:v>
      </x:c>
      <x:c r="J16" s="7" t="n">
        <x:f>IF(AND(ISNUMBER(H16),ISNUMBER(I16)),H16-I16,"Нет данных")</x:f>
        <x:v>80</x:v>
      </x:c>
      <x:c r="K16" s="8" t="n">
        <x:f>IF(ISNUMBER(H16),IF(H16=0,"Не применимо",J16/H16),"Нет данных")</x:f>
        <x:v>0.4</x:v>
      </x:c>
      <x:c r="L16" s="1" t="n">
        <x:f>IF(COUNTIFS($A$10:A16,A16)=1,1,0)</x:f>
        <x:v>1</x:v>
      </x:c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30" customHeight="1">
      <x:c r="A19" s="6" t="str">
        <x:v>Филиал</x:v>
      </x:c>
      <x:c r="B19" s="6" t="str">
        <x:v>Выручка, ₽</x:v>
      </x:c>
      <x:c r="C19" s="1"/>
      <x:c r="D19" s="6" t="str">
        <x:v>Канал</x:v>
      </x:c>
      <x:c r="E19" s="6" t="str">
        <x:v>Выручка, ₽</x:v>
      </x:c>
      <x:c r="F19" s="1"/>
      <x:c r="G19" s="6" t="str">
        <x:v>История версий</x:v>
      </x:c>
      <x:c r="H19" s="6" t="str">
        <x:v>Выручка, ₽</x:v>
      </x:c>
      <x:c r="I19" s="6" t="str">
        <x:v>Себест., ₽</x:v>
      </x:c>
      <x:c r="J19" s="6" t="str">
        <x:v>Вал. прибыль, ₽</x:v>
      </x:c>
      <x:c r="K19" s="1"/>
      <x:c r="L19" s="1"/>
    </x:row>
    <x:row r="20" ht="24" customHeight="1">
      <x:c r="A20" s="1" t="str">
        <x:v>West</x:v>
      </x:c>
      <x:c r="B20" s="1" t="n">
        <x:f>IF(ISNUMBER($A$5),SUMIFS($H$10:$H$16,$C$10:$C$16,A20),"Нет данных")</x:f>
        <x:v>650</x:v>
      </x:c>
      <x:c r="C20" s="1"/>
      <x:c r="D20" s="1" t="str">
        <x:v>Retail</x:v>
      </x:c>
      <x:c r="E20" s="1" t="n">
        <x:f>IF(ISNUMBER($A$5),SUMIFS($H$10:$H$16,$D$10:$D$16,D20),"Нет данных")</x:f>
        <x:v>810</x:v>
      </x:c>
      <x:c r="F20" s="1"/>
      <x:c r="G20" s="1" t="str">
        <x:v>6 исходных строк</x:v>
      </x:c>
      <x:c r="H20" s="1" t="n">
        <x:v>1350</x:v>
      </x:c>
      <x:c r="I20" s="1" t="n">
        <x:v>900</x:v>
      </x:c>
      <x:c r="J20" s="1" t="n">
        <x:v>450</x:v>
      </x:c>
      <x:c r="K20" s="1"/>
      <x:c r="L20" s="1"/>
    </x:row>
    <x:row r="21" ht="24" customHeight="1">
      <x:c r="A21" s="1" t="str">
        <x:v>East</x:v>
      </x:c>
      <x:c r="B21" s="1" t="n">
        <x:f>IF(ISNUMBER($A$5),SUMIFS($H$10:$H$16,$C$10:$C$16,A21),"Нет данных")</x:f>
        <x:v>860</x:v>
      </x:c>
      <x:c r="C21" s="1"/>
      <x:c r="D21" s="1" t="str">
        <x:v>Online</x:v>
      </x:c>
      <x:c r="E21" s="1" t="n">
        <x:f>IF(ISNUMBER($A$5),SUMIFS($H$10:$H$16,$D$10:$D$16,D21),"Нет данных")</x:f>
        <x:v>700</x:v>
      </x:c>
      <x:c r="F21" s="1"/>
      <x:c r="G21" s="1" t="str">
        <x:v>После новой L7</x:v>
      </x:c>
      <x:c r="H21" s="1" t="n">
        <x:v>1550</x:v>
      </x:c>
      <x:c r="I21" s="1" t="n">
        <x:v>1020</x:v>
      </x:c>
      <x:c r="J21" s="1" t="n">
        <x:v>530</x:v>
      </x:c>
      <x:c r="K21" s="1"/>
      <x:c r="L21" s="1"/>
    </x:row>
    <x:row r="22" ht="24" customHeight="1">
      <x:c r="A22" s="1"/>
      <x:c r="B22" s="1"/>
      <x:c r="C22" s="1"/>
      <x:c r="D22" s="1"/>
      <x:c r="E22" s="1"/>
      <x:c r="F22" s="1"/>
      <x:c r="G22" s="1" t="str">
        <x:v>После цены L4</x:v>
      </x:c>
      <x:c r="H22" s="1" t="n">
        <x:f>A5</x:f>
        <x:v>1510</x:v>
      </x:c>
      <x:c r="I22" s="1" t="n">
        <x:f>B5</x:f>
        <x:v>1020</x:v>
      </x:c>
      <x:c r="J22" s="1" t="n">
        <x:f>C5</x:f>
        <x:v>490</x:v>
      </x:c>
      <x:c r="K22" s="1"/>
      <x:c r="L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4" customHeight="1">
      <x:c r="A24" s="1"/>
      <x:c r="B24" s="1"/>
      <x:c r="C24" s="1"/>
      <x:c r="D24" s="1"/>
      <x:c r="E24" s="1"/>
      <x:c r="F24" s="1"/>
      <x:c r="G24" s="9" t="str">
        <x:v>Первые две строки истории — сохранённые результаты этапов, не текущие формулы.</x:v>
      </x:c>
      <x:c r="H24" s="1"/>
      <x:c r="I24" s="1"/>
      <x:c r="J24" s="1"/>
      <x:c r="K24" s="1"/>
      <x:c r="L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30" customHeight="1">
      <x:c r="A26" s="12" t="str">
        <x:v>Изменение</x:v>
      </x:c>
      <x:c r="B26" s="12" t="str">
        <x:v>Поле</x:v>
      </x:c>
      <x:c r="C26" s="12" t="str">
        <x:v>Было</x:v>
      </x:c>
      <x:c r="D26" s="12" t="str">
        <x:v>Стало</x:v>
      </x:c>
      <x:c r="E26" s="12" t="str">
        <x:v>Влияние</x:v>
      </x:c>
      <x:c r="F26" s="12" t="str">
        <x:v>Основание</x:v>
      </x:c>
      <x:c r="G26" s="1"/>
      <x:c r="H26" s="1"/>
      <x:c r="I26" s="1"/>
      <x:c r="J26" s="1"/>
      <x:c r="K26" s="1"/>
      <x:c r="L26" s="1"/>
    </x:row>
    <x:row r="27" ht="42" customHeight="1">
      <x:c r="A27" s="13" t="str">
        <x:v>L3: второй экземпляр</x:v>
      </x:c>
      <x:c r="B27" s="13" t="str">
        <x:v>Строка</x:v>
      </x:c>
      <x:c r="C27" s="13" t="str">
        <x:v>Два экземпляра</x:v>
      </x:c>
      <x:c r="D27" s="13" t="str">
        <x:v>Один экземпляр</x:v>
      </x:c>
      <x:c r="E27" s="13" t="str">
        <x:v>Удалён точный дубль</x:v>
      </x:c>
      <x:c r="F27" s="13" t="str">
        <x:v>Блок 3</x:v>
      </x:c>
      <x:c r="G27" s="1"/>
      <x:c r="H27" s="1"/>
      <x:c r="I27" s="1"/>
      <x:c r="J27" s="1"/>
      <x:c r="K27" s="1"/>
      <x:c r="L27" s="1"/>
    </x:row>
    <x:row r="28" ht="42" customHeight="1">
      <x:c r="A28" s="13" t="str">
        <x:v>L4</x:v>
      </x:c>
      <x:c r="B28" s="13" t="str">
        <x:v>Цена, ₽</x:v>
      </x:c>
      <x:c r="C28" s="13" t="n">
        <x:v>200</x:v>
      </x:c>
      <x:c r="D28" s="13" t="n">
        <x:v>180</x:v>
      </x:c>
      <x:c r="E28" s="13" t="str">
        <x:v>Выручка и прибыль −40 ₽</x:v>
      </x:c>
      <x:c r="F28" s="13" t="str">
        <x:v>Блок 12</x:v>
      </x:c>
      <x:c r="G28" s="1"/>
      <x:c r="H28" s="1"/>
      <x:c r="I28" s="1"/>
      <x:c r="J28" s="1"/>
      <x:c r="K28" s="1"/>
      <x:c r="L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2" t="str">
        <x:v>Исходники до очистки и исправления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30" customHeight="1">
      <x:c r="A4" s="6" t="str">
        <x:v>order_id</x:v>
      </x:c>
      <x:c r="B4" s="6" t="str">
        <x:v>line_id</x:v>
      </x:c>
      <x:c r="C4" s="6" t="str">
        <x:v>branch</x:v>
      </x:c>
      <x:c r="D4" s="6" t="str">
        <x:v>channel</x:v>
      </x:c>
      <x:c r="E4" s="6" t="str">
        <x:v>qty</x:v>
      </x:c>
      <x:c r="F4" s="6" t="str">
        <x:v>price, ₽</x:v>
      </x:c>
      <x:c r="G4" s="6" t="str">
        <x:v>cost, ₽</x:v>
      </x:c>
      <x:c r="H4" s="1"/>
      <x:c r="I4" s="1"/>
      <x:c r="J4" s="1"/>
      <x:c r="K4" s="1"/>
      <x:c r="L4" s="1"/>
    </x:row>
    <x:row r="5" ht="24" customHeight="1">
      <x:c r="A5" s="1" t="str">
        <x:v>O1</x:v>
      </x:c>
      <x:c r="B5" s="1" t="str">
        <x:v>L1</x:v>
      </x:c>
      <x:c r="C5" s="1" t="str">
        <x:v>West</x:v>
      </x:c>
      <x:c r="D5" s="1" t="str">
        <x:v>Retail</x:v>
      </x:c>
      <x:c r="E5" s="1" t="n">
        <x:v>2</x:v>
      </x:c>
      <x:c r="F5" s="1" t="n">
        <x:v>100</x:v>
      </x:c>
      <x:c r="G5" s="1" t="n">
        <x:v>60</x:v>
      </x:c>
      <x:c r="H5" s="1"/>
      <x:c r="I5" s="1"/>
      <x:c r="J5" s="1"/>
      <x:c r="K5" s="1"/>
      <x:c r="L5" s="1"/>
    </x:row>
    <x:row r="6" ht="24" customHeight="1">
      <x:c r="A6" s="1" t="str">
        <x:v>O1</x:v>
      </x:c>
      <x:c r="B6" s="1" t="str">
        <x:v>L2</x:v>
      </x:c>
      <x:c r="C6" s="1" t="str">
        <x:v>West</x:v>
      </x:c>
      <x:c r="D6" s="1" t="str">
        <x:v>Retail</x:v>
      </x:c>
      <x:c r="E6" s="1" t="n">
        <x:v>1</x:v>
      </x:c>
      <x:c r="F6" s="1" t="n">
        <x:v>50</x:v>
      </x:c>
      <x:c r="G6" s="1" t="n">
        <x:v>30</x:v>
      </x:c>
      <x:c r="H6" s="1"/>
      <x:c r="I6" s="1"/>
      <x:c r="J6" s="1"/>
      <x:c r="K6" s="1"/>
      <x:c r="L6" s="1"/>
    </x:row>
    <x:row r="7" ht="24" customHeight="1">
      <x:c r="A7" s="1" t="str">
        <x:v>O2</x:v>
      </x:c>
      <x:c r="B7" s="1" t="str">
        <x:v>L3</x:v>
      </x:c>
      <x:c r="C7" s="1" t="str">
        <x:v>East</x:v>
      </x:c>
      <x:c r="D7" s="1" t="str">
        <x:v>Online</x:v>
      </x:c>
      <x:c r="E7" s="1" t="n">
        <x:v>3</x:v>
      </x:c>
      <x:c r="F7" s="1" t="n">
        <x:v>100</x:v>
      </x:c>
      <x:c r="G7" s="1" t="n">
        <x:v>60</x:v>
      </x:c>
      <x:c r="H7" s="1"/>
      <x:c r="I7" s="1"/>
      <x:c r="J7" s="1"/>
      <x:c r="K7" s="1"/>
      <x:c r="L7" s="1"/>
    </x:row>
    <x:row r="8" ht="24" customHeight="1">
      <x:c r="A8" s="1" t="str">
        <x:v>O3</x:v>
      </x:c>
      <x:c r="B8" s="1" t="str">
        <x:v>L4</x:v>
      </x:c>
      <x:c r="C8" s="1" t="str">
        <x:v>East</x:v>
      </x:c>
      <x:c r="D8" s="1" t="str">
        <x:v>Retail</x:v>
      </x:c>
      <x:c r="E8" s="1" t="n">
        <x:v>2</x:v>
      </x:c>
      <x:c r="F8" s="1" t="n">
        <x:v>200</x:v>
      </x:c>
      <x:c r="G8" s="1" t="n">
        <x:v>150</x:v>
      </x:c>
      <x:c r="H8" s="1"/>
      <x:c r="I8" s="1"/>
      <x:c r="J8" s="1"/>
      <x:c r="K8" s="1"/>
      <x:c r="L8" s="1"/>
    </x:row>
    <x:row r="9" ht="24" customHeight="1">
      <x:c r="A9" s="1" t="str">
        <x:v>O4</x:v>
      </x:c>
      <x:c r="B9" s="1" t="str">
        <x:v>L5</x:v>
      </x:c>
      <x:c r="C9" s="1" t="str">
        <x:v>West</x:v>
      </x:c>
      <x:c r="D9" s="1" t="str">
        <x:v>Online</x:v>
      </x:c>
      <x:c r="E9" s="1" t="n">
        <x:v>1</x:v>
      </x:c>
      <x:c r="F9" s="1" t="n">
        <x:v>200</x:v>
      </x:c>
      <x:c r="G9" s="1" t="n">
        <x:v>150</x:v>
      </x:c>
      <x:c r="H9" s="1"/>
      <x:c r="I9" s="1"/>
      <x:c r="J9" s="1"/>
      <x:c r="K9" s="1"/>
      <x:c r="L9" s="1"/>
    </x:row>
    <x:row r="10" ht="24" customHeight="1">
      <x:c r="A10" s="1" t="str">
        <x:v>O5</x:v>
      </x:c>
      <x:c r="B10" s="1" t="str">
        <x:v>L6</x:v>
      </x:c>
      <x:c r="C10" s="1" t="str">
        <x:v>East</x:v>
      </x:c>
      <x:c r="D10" s="1" t="str">
        <x:v>Online</x:v>
      </x:c>
      <x:c r="E10" s="1" t="n">
        <x:v>4</x:v>
      </x:c>
      <x:c r="F10" s="1" t="n">
        <x:v>50</x:v>
      </x:c>
      <x:c r="G10" s="1" t="n">
        <x:v>30</x:v>
      </x:c>
      <x:c r="H10" s="1"/>
      <x:c r="I10" s="1"/>
      <x:c r="J10" s="1"/>
      <x:c r="K10" s="1"/>
      <x:c r="L10" s="1"/>
    </x:row>
    <x:row r="11" ht="24" customHeight="1">
      <x:c r="A11" s="1" t="str">
        <x:v>O2</x:v>
      </x:c>
      <x:c r="B11" s="1" t="str">
        <x:v>L3</x:v>
      </x:c>
      <x:c r="C11" s="1" t="str">
        <x:v>East</x:v>
      </x:c>
      <x:c r="D11" s="1" t="str">
        <x:v>Online</x:v>
      </x:c>
      <x:c r="E11" s="1" t="n">
        <x:v>3</x:v>
      </x:c>
      <x:c r="F11" s="1" t="n">
        <x:v>100</x:v>
      </x:c>
      <x:c r="G11" s="1" t="n">
        <x:v>60</x:v>
      </x:c>
      <x:c r="H11" s="1"/>
      <x:c r="I11" s="1"/>
      <x:c r="J11" s="1"/>
      <x:c r="K11" s="1"/>
      <x:c r="L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 ht="24" customHeight="1">
      <x:c r="A13" s="1" t="str">
        <x:v>Новая строка из update-d.csv, добавляется после очистки</x:v>
      </x:c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 ht="24" customHeight="1">
      <x:c r="A14" s="1" t="str">
        <x:v>O6</x:v>
      </x:c>
      <x:c r="B14" s="1" t="str">
        <x:v>L7</x:v>
      </x:c>
      <x:c r="C14" s="1" t="str">
        <x:v>West</x:v>
      </x:c>
      <x:c r="D14" s="1" t="str">
        <x:v>Retail</x:v>
      </x:c>
      <x:c r="E14" s="1" t="n">
        <x:v>2</x:v>
      </x:c>
      <x:c r="F14" s="1" t="n">
        <x:v>100</x:v>
      </x:c>
      <x:c r="G14" s="1" t="n">
        <x:v>60</x:v>
      </x:c>
      <x:c r="H14" s="1"/>
      <x:c r="I14" s="1"/>
      <x:c r="J14" s="1"/>
      <x:c r="K14" s="1"/>
      <x:c r="L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24" customHeight="1">
      <x:c r="A16" s="1" t="str">
        <x:v>Источник: учебные CSV из курса «Офисная лаборатория: Excel и презентации».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4" customHeight="1">
      <x:c r="A18" s="1" t="str">
        <x:v>L3 в строках 7 и 11 полностью совпадает. O1/L1 и O1/L2 — разные позиции одного заказа.</x:v>
      </x:c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</x:sheetData>
  <x:pageMargins left="0.7" right="0.7" top="0.75" bottom="0.75" header="0.3" footer="0.3"/>
</x:worksheet>
</file>